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RECUPERARE MEDICI" sheetId="1" r:id="rId1"/>
  </sheets>
  <definedNames>
    <definedName name="_xlnm.Print_Titles" localSheetId="0">'RECUPERARE MEDICI'!$4:$5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<sst xmlns="http://schemas.openxmlformats.org/spreadsheetml/2006/main" count="48" uniqueCount="48">
  <si>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</si>
  <si>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ELGA</t>
  </si>
  <si>
    <t>SAMA</t>
  </si>
  <si>
    <t>Nr crt</t>
  </si>
  <si>
    <t>DENUMIRE FURNIZOR</t>
  </si>
  <si>
    <t>SFÂNTUL ILIE</t>
  </si>
  <si>
    <t>SPITALUL FILANTROPIA</t>
  </si>
  <si>
    <t>SPITALUL BAILESTI</t>
  </si>
  <si>
    <t>SC TOP MED BUNAVESTIRE</t>
  </si>
  <si>
    <t xml:space="preserve">SCM POLICLINICA TOMMED </t>
  </si>
  <si>
    <t>SC M&amp;M MEDICAL SRL</t>
  </si>
  <si>
    <t>SPITALUL CLINIC DE URGENTA</t>
  </si>
  <si>
    <t>5 = 4*4sapt.</t>
  </si>
  <si>
    <t>NR ORE / luna</t>
  </si>
  <si>
    <t>SPITALUL CALAFAT</t>
  </si>
  <si>
    <t xml:space="preserve">   TOTAL  I</t>
  </si>
  <si>
    <t>SPITALUL CFR</t>
  </si>
  <si>
    <t>SC JANINA MED SRL</t>
  </si>
  <si>
    <t>ECOGRAFIE 3 D</t>
  </si>
  <si>
    <t>SC MIRAMED SRL</t>
  </si>
  <si>
    <t xml:space="preserve">  TOTAL  GENERAL</t>
  </si>
  <si>
    <t>CENTR.MED.PHOENIX</t>
  </si>
  <si>
    <t>FUNDATIA CENTR.MED.DE REABILITARE. C-VA</t>
  </si>
  <si>
    <t>val.punc RT</t>
  </si>
  <si>
    <t>SC VITAPLUS MEDCLIN SRL</t>
  </si>
  <si>
    <t>Val. RT</t>
  </si>
  <si>
    <t>Val.RU</t>
  </si>
  <si>
    <t>INTOCMIT,</t>
  </si>
  <si>
    <t>RUSU ELENA</t>
  </si>
  <si>
    <t>Comisia:</t>
  </si>
  <si>
    <t>Rusu Elena</t>
  </si>
  <si>
    <t>Bistriceanu Eugenia</t>
  </si>
  <si>
    <t>PRIMA CLINIC RECUPERARE SRL</t>
  </si>
  <si>
    <t>POLICLINICA MEDAURA</t>
  </si>
  <si>
    <t xml:space="preserve"> val.pct.RU</t>
  </si>
  <si>
    <t>Punctaj nou resurse tehnice 40%</t>
  </si>
  <si>
    <t>Punctaj resurse umane 60%</t>
  </si>
  <si>
    <t xml:space="preserve"> Situatia   valorilor  de contract in asistenta medicala de recuperare in bazele de tratament pentru perioada ianuarie-februarie 2023</t>
  </si>
  <si>
    <t>Val ian - febr.2023</t>
  </si>
  <si>
    <t>485000 lei - 4668 lei  Fundatia Centr. Med de Rec = 480332 lei</t>
  </si>
  <si>
    <t>480332*40% = 192132.80</t>
  </si>
  <si>
    <t>192132.80/4840.53= 39.6925</t>
  </si>
  <si>
    <t>480332*60%=288199.20</t>
  </si>
  <si>
    <t>288199.20/2686.07 = 107.2940</t>
  </si>
  <si>
    <t>Val. Ian</t>
  </si>
  <si>
    <t>Val. Febr</t>
  </si>
  <si>
    <t>ANEXA nr.1</t>
  </si>
  <si>
    <t>Fundatia Centr. Med. De REC - Acupunctura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</si>
</sst>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0.000"/>
    <numFmt numFmtId="185" formatCode="0.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 shrinkToFi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 shrinkToFi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 shrinkToFit="1"/>
    </xf>
    <xf numFmtId="0" fontId="7" fillId="0" borderId="11" xfId="0" applyFont="1" applyBorder="1" applyAlignment="1">
      <alignment wrapText="1"/>
    </xf>
    <xf numFmtId="3" fontId="7" fillId="0" borderId="12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 shrinkToFit="1"/>
    </xf>
    <xf numFmtId="0" fontId="7" fillId="0" borderId="10" xfId="0" applyFont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center" wrapText="1"/>
    </xf>
    <xf numFmtId="2" fontId="45" fillId="0" borderId="14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 shrinkToFit="1"/>
    </xf>
    <xf numFmtId="0" fontId="8" fillId="33" borderId="10" xfId="0" applyFont="1" applyFill="1" applyBorder="1" applyAlignment="1">
      <alignment vertical="center" wrapText="1"/>
    </xf>
    <xf numFmtId="2" fontId="7" fillId="34" borderId="10" xfId="0" applyNumberFormat="1" applyFont="1" applyFill="1" applyBorder="1" applyAlignment="1">
      <alignment horizontal="center" wrapText="1"/>
    </xf>
    <xf numFmtId="2" fontId="45" fillId="34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2" fontId="46" fillId="3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185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 shrinkToFi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85" fontId="7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5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 shrinkToFit="1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44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0">
      <selection activeCell="H28" sqref="H28"/>
    </sheetView>
  </sheetViews>
  <sheetFormatPr defaultColWidth="9.140625" defaultRowHeight="12.75"/>
  <cols>
    <col min="1" max="1" width="5.140625" style="4" customWidth="1"/>
    <col min="2" max="2" width="29.421875" style="3" customWidth="1"/>
    <col min="3" max="3" width="13.57421875" style="2" hidden="1" customWidth="1"/>
    <col min="4" max="4" width="12.8515625" style="2" customWidth="1"/>
    <col min="5" max="5" width="19.00390625" style="2" customWidth="1"/>
    <col min="6" max="6" width="11.28125" style="2" customWidth="1"/>
    <col min="7" max="7" width="12.140625" style="1" customWidth="1"/>
    <col min="8" max="8" width="19.00390625" style="1" customWidth="1"/>
    <col min="9" max="9" width="12.140625" style="1" customWidth="1"/>
    <col min="10" max="10" width="10.7109375" style="1" customWidth="1"/>
    <col min="11" max="16384" width="9.140625" style="1" customWidth="1"/>
  </cols>
  <sheetData>
    <row r="1" spans="2:6" ht="22.5" customHeight="1">
      <c r="B1" s="63" t="s">
        <v>37</v>
      </c>
      <c r="C1" s="64"/>
      <c r="D1" s="64"/>
      <c r="E1" s="64"/>
      <c r="F1" s="64"/>
    </row>
    <row r="2" spans="2:6" ht="29.25" customHeight="1">
      <c r="B2" s="64"/>
      <c r="C2" s="64"/>
      <c r="D2" s="64"/>
      <c r="E2" s="64"/>
      <c r="F2" s="64"/>
    </row>
    <row r="3" spans="1:10" ht="19.5" customHeight="1" thickBot="1">
      <c r="A3" s="10"/>
      <c r="B3" s="11"/>
      <c r="C3" s="12"/>
      <c r="D3" s="12"/>
      <c r="E3" s="12"/>
      <c r="F3" s="12"/>
      <c r="G3" s="13"/>
      <c r="H3" s="14"/>
      <c r="I3" s="14" t="s">
        <v>46</v>
      </c>
      <c r="J3" s="14"/>
    </row>
    <row r="4" spans="1:10" ht="42.75" customHeight="1">
      <c r="A4" s="15" t="s">
        <v>3</v>
      </c>
      <c r="B4" s="16" t="s">
        <v>4</v>
      </c>
      <c r="C4" s="17" t="s">
        <v>13</v>
      </c>
      <c r="D4" s="18" t="s">
        <v>35</v>
      </c>
      <c r="E4" s="19" t="s">
        <v>36</v>
      </c>
      <c r="F4" s="20" t="s">
        <v>25</v>
      </c>
      <c r="G4" s="21" t="s">
        <v>26</v>
      </c>
      <c r="H4" s="22" t="s">
        <v>38</v>
      </c>
      <c r="I4" s="22" t="s">
        <v>44</v>
      </c>
      <c r="J4" s="22" t="s">
        <v>45</v>
      </c>
    </row>
    <row r="5" spans="1:10" s="5" customFormat="1" ht="21" customHeight="1">
      <c r="A5" s="23"/>
      <c r="B5" s="24">
        <v>1</v>
      </c>
      <c r="C5" s="25" t="s">
        <v>12</v>
      </c>
      <c r="D5" s="26">
        <v>2</v>
      </c>
      <c r="E5" s="26">
        <v>3</v>
      </c>
      <c r="F5" s="25">
        <v>4</v>
      </c>
      <c r="G5" s="21">
        <v>5</v>
      </c>
      <c r="H5" s="21">
        <v>6</v>
      </c>
      <c r="I5" s="21">
        <v>7</v>
      </c>
      <c r="J5" s="21">
        <v>8</v>
      </c>
    </row>
    <row r="6" spans="1:10" s="5" customFormat="1" ht="21" customHeight="1">
      <c r="A6" s="27">
        <v>1</v>
      </c>
      <c r="B6" s="28" t="s">
        <v>33</v>
      </c>
      <c r="C6" s="25"/>
      <c r="D6" s="29">
        <v>135.86</v>
      </c>
      <c r="E6" s="30">
        <v>87.31</v>
      </c>
      <c r="F6" s="31">
        <f>D6*39.69251</f>
        <v>5392.624408600001</v>
      </c>
      <c r="G6" s="32">
        <f>E6*107.294</f>
        <v>9367.83914</v>
      </c>
      <c r="H6" s="32">
        <f>SUM(F6+G6)</f>
        <v>14760.4635486</v>
      </c>
      <c r="I6" s="33">
        <f>ROUND(H6/2,2)</f>
        <v>7380.23</v>
      </c>
      <c r="J6" s="32">
        <f>SUM(H6-I6)</f>
        <v>7380.233548600001</v>
      </c>
    </row>
    <row r="7" spans="1:10" ht="21" customHeight="1">
      <c r="A7" s="34">
        <v>2</v>
      </c>
      <c r="B7" s="35" t="s">
        <v>5</v>
      </c>
      <c r="C7" s="25"/>
      <c r="D7" s="36">
        <v>66</v>
      </c>
      <c r="E7" s="37">
        <v>66.93</v>
      </c>
      <c r="F7" s="31">
        <f aca="true" t="shared" si="0" ref="F7:F24">D7*39.69251</f>
        <v>2619.70566</v>
      </c>
      <c r="G7" s="32">
        <f aca="true" t="shared" si="1" ref="G7:G24">E7*107.294</f>
        <v>7181.18742</v>
      </c>
      <c r="H7" s="32">
        <v>9800.9</v>
      </c>
      <c r="I7" s="33">
        <f aca="true" t="shared" si="2" ref="I7:I26">ROUND(H7/2,2)</f>
        <v>4900.45</v>
      </c>
      <c r="J7" s="32">
        <f aca="true" t="shared" si="3" ref="J7:J24">SUM(H7-I7)</f>
        <v>4900.45</v>
      </c>
    </row>
    <row r="8" spans="1:10" ht="21.75" customHeight="1">
      <c r="A8" s="34">
        <v>3</v>
      </c>
      <c r="B8" s="35" t="s">
        <v>1</v>
      </c>
      <c r="C8" s="25"/>
      <c r="D8" s="36">
        <v>200</v>
      </c>
      <c r="E8" s="36">
        <v>82.17</v>
      </c>
      <c r="F8" s="31">
        <f t="shared" si="0"/>
        <v>7938.5019999999995</v>
      </c>
      <c r="G8" s="32">
        <f t="shared" si="1"/>
        <v>8816.34798</v>
      </c>
      <c r="H8" s="32">
        <f aca="true" t="shared" si="4" ref="H8:H24">SUM(F8+G8)</f>
        <v>16754.84998</v>
      </c>
      <c r="I8" s="33">
        <f t="shared" si="2"/>
        <v>8377.42</v>
      </c>
      <c r="J8" s="32">
        <f t="shared" si="3"/>
        <v>8377.429979999999</v>
      </c>
    </row>
    <row r="9" spans="1:10" ht="23.25" customHeight="1">
      <c r="A9" s="34">
        <v>4</v>
      </c>
      <c r="B9" s="35" t="s">
        <v>2</v>
      </c>
      <c r="C9" s="25"/>
      <c r="D9" s="36">
        <v>311</v>
      </c>
      <c r="E9" s="36">
        <v>151.22</v>
      </c>
      <c r="F9" s="31">
        <f t="shared" si="0"/>
        <v>12344.37061</v>
      </c>
      <c r="G9" s="32">
        <f t="shared" si="1"/>
        <v>16224.998679999999</v>
      </c>
      <c r="H9" s="32">
        <f t="shared" si="4"/>
        <v>28569.36929</v>
      </c>
      <c r="I9" s="33">
        <f t="shared" si="2"/>
        <v>14284.68</v>
      </c>
      <c r="J9" s="32">
        <f t="shared" si="3"/>
        <v>14284.689289999998</v>
      </c>
    </row>
    <row r="10" spans="1:10" ht="26.25" customHeight="1">
      <c r="A10" s="34">
        <v>5</v>
      </c>
      <c r="B10" s="35" t="s">
        <v>8</v>
      </c>
      <c r="C10" s="25"/>
      <c r="D10" s="36">
        <v>1621.8</v>
      </c>
      <c r="E10" s="36">
        <v>688.63</v>
      </c>
      <c r="F10" s="31">
        <f t="shared" si="0"/>
        <v>64373.312717999994</v>
      </c>
      <c r="G10" s="32">
        <f t="shared" si="1"/>
        <v>73885.86722</v>
      </c>
      <c r="H10" s="32">
        <f t="shared" si="4"/>
        <v>138259.179938</v>
      </c>
      <c r="I10" s="33">
        <f t="shared" si="2"/>
        <v>69129.59</v>
      </c>
      <c r="J10" s="32">
        <f t="shared" si="3"/>
        <v>69129.58993799999</v>
      </c>
    </row>
    <row r="11" spans="1:10" ht="27" customHeight="1">
      <c r="A11" s="34">
        <v>6</v>
      </c>
      <c r="B11" s="35" t="s">
        <v>9</v>
      </c>
      <c r="C11" s="25"/>
      <c r="D11" s="36">
        <v>219</v>
      </c>
      <c r="E11" s="36">
        <v>150</v>
      </c>
      <c r="F11" s="31">
        <f t="shared" si="0"/>
        <v>8692.65969</v>
      </c>
      <c r="G11" s="32">
        <f t="shared" si="1"/>
        <v>16094.1</v>
      </c>
      <c r="H11" s="32">
        <f t="shared" si="4"/>
        <v>24786.75969</v>
      </c>
      <c r="I11" s="33">
        <f t="shared" si="2"/>
        <v>12393.38</v>
      </c>
      <c r="J11" s="32">
        <f t="shared" si="3"/>
        <v>12393.37969</v>
      </c>
    </row>
    <row r="12" spans="1:10" ht="22.5" customHeight="1">
      <c r="A12" s="34">
        <v>7</v>
      </c>
      <c r="B12" s="35" t="s">
        <v>10</v>
      </c>
      <c r="C12" s="25"/>
      <c r="D12" s="36">
        <v>168</v>
      </c>
      <c r="E12" s="36">
        <v>102.14</v>
      </c>
      <c r="F12" s="31">
        <f t="shared" si="0"/>
        <v>6668.3416799999995</v>
      </c>
      <c r="G12" s="32">
        <f t="shared" si="1"/>
        <v>10959.00916</v>
      </c>
      <c r="H12" s="32">
        <f t="shared" si="4"/>
        <v>17627.35084</v>
      </c>
      <c r="I12" s="33">
        <f t="shared" si="2"/>
        <v>8813.68</v>
      </c>
      <c r="J12" s="32">
        <f t="shared" si="3"/>
        <v>8813.670839999999</v>
      </c>
    </row>
    <row r="13" spans="1:10" ht="27.75" customHeight="1">
      <c r="A13" s="34">
        <v>8</v>
      </c>
      <c r="B13" s="35" t="s">
        <v>11</v>
      </c>
      <c r="C13" s="25"/>
      <c r="D13" s="36">
        <v>308</v>
      </c>
      <c r="E13" s="36">
        <v>303.62</v>
      </c>
      <c r="F13" s="31">
        <f t="shared" si="0"/>
        <v>12225.29308</v>
      </c>
      <c r="G13" s="32">
        <f t="shared" si="1"/>
        <v>32576.60428</v>
      </c>
      <c r="H13" s="32">
        <v>44801.89</v>
      </c>
      <c r="I13" s="33">
        <f t="shared" si="2"/>
        <v>22400.95</v>
      </c>
      <c r="J13" s="32">
        <f t="shared" si="3"/>
        <v>22400.94</v>
      </c>
    </row>
    <row r="14" spans="1:10" ht="24" customHeight="1">
      <c r="A14" s="34">
        <v>9</v>
      </c>
      <c r="B14" s="35" t="s">
        <v>6</v>
      </c>
      <c r="C14" s="25"/>
      <c r="D14" s="36">
        <v>140</v>
      </c>
      <c r="E14" s="36">
        <v>100</v>
      </c>
      <c r="F14" s="31">
        <f t="shared" si="0"/>
        <v>5556.9514</v>
      </c>
      <c r="G14" s="32">
        <f t="shared" si="1"/>
        <v>10729.4</v>
      </c>
      <c r="H14" s="32">
        <f t="shared" si="4"/>
        <v>16286.3514</v>
      </c>
      <c r="I14" s="33">
        <f t="shared" si="2"/>
        <v>8143.18</v>
      </c>
      <c r="J14" s="32">
        <f t="shared" si="3"/>
        <v>8143.171399999999</v>
      </c>
    </row>
    <row r="15" spans="1:10" ht="26.25" customHeight="1">
      <c r="A15" s="34">
        <v>10</v>
      </c>
      <c r="B15" s="35" t="s">
        <v>14</v>
      </c>
      <c r="C15" s="25"/>
      <c r="D15" s="36">
        <v>173.23</v>
      </c>
      <c r="E15" s="36">
        <v>67</v>
      </c>
      <c r="F15" s="31">
        <f t="shared" si="0"/>
        <v>6875.933507299999</v>
      </c>
      <c r="G15" s="32">
        <f t="shared" si="1"/>
        <v>7188.697999999999</v>
      </c>
      <c r="H15" s="32">
        <f t="shared" si="4"/>
        <v>14064.631507299999</v>
      </c>
      <c r="I15" s="33">
        <f t="shared" si="2"/>
        <v>7032.32</v>
      </c>
      <c r="J15" s="32">
        <f t="shared" si="3"/>
        <v>7032.311507299999</v>
      </c>
    </row>
    <row r="16" spans="1:10" ht="26.25" customHeight="1">
      <c r="A16" s="34">
        <v>11</v>
      </c>
      <c r="B16" s="35" t="s">
        <v>16</v>
      </c>
      <c r="C16" s="25"/>
      <c r="D16" s="36">
        <v>45.45</v>
      </c>
      <c r="E16" s="36">
        <v>42</v>
      </c>
      <c r="F16" s="31">
        <f t="shared" si="0"/>
        <v>1804.0245795</v>
      </c>
      <c r="G16" s="32">
        <f t="shared" si="1"/>
        <v>4506.348</v>
      </c>
      <c r="H16" s="32">
        <f t="shared" si="4"/>
        <v>6310.3725795</v>
      </c>
      <c r="I16" s="33">
        <f t="shared" si="2"/>
        <v>3155.19</v>
      </c>
      <c r="J16" s="32">
        <f t="shared" si="3"/>
        <v>3155.1825795</v>
      </c>
    </row>
    <row r="17" spans="1:10" ht="24" customHeight="1">
      <c r="A17" s="34">
        <v>12</v>
      </c>
      <c r="B17" s="35" t="s">
        <v>19</v>
      </c>
      <c r="C17" s="25"/>
      <c r="D17" s="36">
        <v>108.4</v>
      </c>
      <c r="E17" s="36">
        <v>51.28</v>
      </c>
      <c r="F17" s="31">
        <f t="shared" si="0"/>
        <v>4302.668084</v>
      </c>
      <c r="G17" s="32">
        <f t="shared" si="1"/>
        <v>5502.03632</v>
      </c>
      <c r="H17" s="32">
        <v>9804.71</v>
      </c>
      <c r="I17" s="33">
        <f t="shared" si="2"/>
        <v>4902.36</v>
      </c>
      <c r="J17" s="32">
        <f t="shared" si="3"/>
        <v>4902.349999999999</v>
      </c>
    </row>
    <row r="18" spans="1:10" ht="27.75" customHeight="1">
      <c r="A18" s="34">
        <v>13</v>
      </c>
      <c r="B18" s="38" t="s">
        <v>22</v>
      </c>
      <c r="C18" s="25"/>
      <c r="D18" s="36">
        <v>97.14</v>
      </c>
      <c r="E18" s="39">
        <v>52</v>
      </c>
      <c r="F18" s="31">
        <f t="shared" si="0"/>
        <v>3855.7304214</v>
      </c>
      <c r="G18" s="32">
        <f t="shared" si="1"/>
        <v>5579.288</v>
      </c>
      <c r="H18" s="32">
        <f t="shared" si="4"/>
        <v>9435.0184214</v>
      </c>
      <c r="I18" s="33">
        <f t="shared" si="2"/>
        <v>4717.51</v>
      </c>
      <c r="J18" s="32">
        <f t="shared" si="3"/>
        <v>4717.5084214</v>
      </c>
    </row>
    <row r="19" spans="1:10" ht="18.75" customHeight="1">
      <c r="A19" s="34">
        <v>14</v>
      </c>
      <c r="B19" s="35" t="s">
        <v>17</v>
      </c>
      <c r="C19" s="25"/>
      <c r="D19" s="36">
        <v>201</v>
      </c>
      <c r="E19" s="36">
        <v>77.7</v>
      </c>
      <c r="F19" s="31">
        <f t="shared" si="0"/>
        <v>7978.194509999999</v>
      </c>
      <c r="G19" s="32">
        <f t="shared" si="1"/>
        <v>8336.7438</v>
      </c>
      <c r="H19" s="32">
        <v>16314.93</v>
      </c>
      <c r="I19" s="33">
        <f t="shared" si="2"/>
        <v>8157.47</v>
      </c>
      <c r="J19" s="32">
        <f t="shared" si="3"/>
        <v>8157.46</v>
      </c>
    </row>
    <row r="20" spans="1:10" ht="24" customHeight="1">
      <c r="A20" s="34">
        <v>15</v>
      </c>
      <c r="B20" s="35" t="s">
        <v>18</v>
      </c>
      <c r="C20" s="25"/>
      <c r="D20" s="36">
        <v>98.11</v>
      </c>
      <c r="E20" s="36">
        <v>77</v>
      </c>
      <c r="F20" s="31">
        <f t="shared" si="0"/>
        <v>3894.2321561</v>
      </c>
      <c r="G20" s="32">
        <f t="shared" si="1"/>
        <v>8261.637999999999</v>
      </c>
      <c r="H20" s="32">
        <f t="shared" si="4"/>
        <v>12155.870156099998</v>
      </c>
      <c r="I20" s="33">
        <f t="shared" si="2"/>
        <v>6077.94</v>
      </c>
      <c r="J20" s="32">
        <f t="shared" si="3"/>
        <v>6077.930156099998</v>
      </c>
    </row>
    <row r="21" spans="1:10" ht="33" customHeight="1">
      <c r="A21" s="34">
        <v>16</v>
      </c>
      <c r="B21" s="35" t="s">
        <v>32</v>
      </c>
      <c r="C21" s="25"/>
      <c r="D21" s="36">
        <v>318.97</v>
      </c>
      <c r="E21" s="37">
        <v>128.75</v>
      </c>
      <c r="F21" s="31">
        <f t="shared" si="0"/>
        <v>12660.719914700001</v>
      </c>
      <c r="G21" s="32">
        <f t="shared" si="1"/>
        <v>13814.102499999999</v>
      </c>
      <c r="H21" s="32">
        <v>26474.85</v>
      </c>
      <c r="I21" s="33">
        <f t="shared" si="2"/>
        <v>13237.43</v>
      </c>
      <c r="J21" s="32">
        <f t="shared" si="3"/>
        <v>13237.419999999998</v>
      </c>
    </row>
    <row r="22" spans="1:10" ht="23.25" customHeight="1">
      <c r="A22" s="34">
        <v>17</v>
      </c>
      <c r="B22" s="35" t="s">
        <v>7</v>
      </c>
      <c r="C22" s="25"/>
      <c r="D22" s="36">
        <v>60.57</v>
      </c>
      <c r="E22" s="36">
        <v>32.25</v>
      </c>
      <c r="F22" s="31">
        <f t="shared" si="0"/>
        <v>2404.1753307</v>
      </c>
      <c r="G22" s="32">
        <f t="shared" si="1"/>
        <v>3460.2315</v>
      </c>
      <c r="H22" s="32">
        <f t="shared" si="4"/>
        <v>5864.4068307</v>
      </c>
      <c r="I22" s="33">
        <f t="shared" si="2"/>
        <v>2932.2</v>
      </c>
      <c r="J22" s="32">
        <f t="shared" si="3"/>
        <v>2932.2068307</v>
      </c>
    </row>
    <row r="23" spans="1:10" ht="23.25" customHeight="1">
      <c r="A23" s="34">
        <v>18</v>
      </c>
      <c r="B23" s="35" t="s">
        <v>21</v>
      </c>
      <c r="C23" s="25"/>
      <c r="D23" s="36">
        <v>368</v>
      </c>
      <c r="E23" s="36">
        <v>251.07</v>
      </c>
      <c r="F23" s="31">
        <f t="shared" si="0"/>
        <v>14606.84368</v>
      </c>
      <c r="G23" s="32">
        <f t="shared" si="1"/>
        <v>26938.30458</v>
      </c>
      <c r="H23" s="32">
        <v>41545.14</v>
      </c>
      <c r="I23" s="33">
        <f t="shared" si="2"/>
        <v>20772.57</v>
      </c>
      <c r="J23" s="32">
        <f t="shared" si="3"/>
        <v>20772.57</v>
      </c>
    </row>
    <row r="24" spans="1:10" ht="23.25" customHeight="1">
      <c r="A24" s="34">
        <v>19</v>
      </c>
      <c r="B24" s="35" t="s">
        <v>24</v>
      </c>
      <c r="C24" s="25"/>
      <c r="D24" s="36">
        <v>200</v>
      </c>
      <c r="E24" s="36">
        <v>175</v>
      </c>
      <c r="F24" s="31">
        <f t="shared" si="0"/>
        <v>7938.5019999999995</v>
      </c>
      <c r="G24" s="32">
        <f t="shared" si="1"/>
        <v>18776.45</v>
      </c>
      <c r="H24" s="32">
        <f t="shared" si="4"/>
        <v>26714.952</v>
      </c>
      <c r="I24" s="33">
        <v>13357.45</v>
      </c>
      <c r="J24" s="32">
        <f t="shared" si="3"/>
        <v>13357.502</v>
      </c>
    </row>
    <row r="25" spans="1:10" ht="20.25" customHeight="1">
      <c r="A25" s="34"/>
      <c r="B25" s="40" t="s">
        <v>15</v>
      </c>
      <c r="C25" s="25"/>
      <c r="D25" s="36">
        <f>SUM(D6:D24)</f>
        <v>4840.53</v>
      </c>
      <c r="E25" s="36">
        <f>SUM(E6:E24)</f>
        <v>2686.07</v>
      </c>
      <c r="F25" s="31">
        <v>192132.8</v>
      </c>
      <c r="G25" s="32">
        <v>288199.2</v>
      </c>
      <c r="H25" s="32">
        <f>SUM(H6:H24)</f>
        <v>480331.9961816</v>
      </c>
      <c r="I25" s="33">
        <f>SUM(I6:I24)</f>
        <v>240166.00000000003</v>
      </c>
      <c r="J25" s="32">
        <f>SUM(J6:J24)</f>
        <v>240165.9961816</v>
      </c>
    </row>
    <row r="26" spans="1:10" ht="28.5" customHeight="1">
      <c r="A26" s="34">
        <v>20</v>
      </c>
      <c r="B26" s="40" t="s">
        <v>47</v>
      </c>
      <c r="C26" s="25"/>
      <c r="D26" s="36"/>
      <c r="E26" s="36"/>
      <c r="F26" s="31"/>
      <c r="G26" s="32"/>
      <c r="H26" s="32">
        <v>4668</v>
      </c>
      <c r="I26" s="33">
        <f t="shared" si="2"/>
        <v>2334</v>
      </c>
      <c r="J26" s="32">
        <f>SUM(H26-I26)</f>
        <v>2334</v>
      </c>
    </row>
    <row r="27" spans="1:10" ht="20.25" customHeight="1">
      <c r="A27" s="34"/>
      <c r="B27" s="40" t="s">
        <v>20</v>
      </c>
      <c r="C27" s="25"/>
      <c r="D27" s="41"/>
      <c r="E27" s="41"/>
      <c r="F27" s="31"/>
      <c r="G27" s="32"/>
      <c r="H27" s="32">
        <f>SUM(H25:H26)</f>
        <v>484999.9961816</v>
      </c>
      <c r="I27" s="33">
        <f>SUM(I25:I26)</f>
        <v>242500.00000000003</v>
      </c>
      <c r="J27" s="32">
        <f>SUM(J25:J26)</f>
        <v>242499.9961816</v>
      </c>
    </row>
    <row r="28" spans="1:10" ht="8.25" customHeight="1">
      <c r="A28" s="42"/>
      <c r="B28" s="43"/>
      <c r="C28" s="44"/>
      <c r="D28" s="45"/>
      <c r="E28" s="45"/>
      <c r="F28" s="46"/>
      <c r="G28" s="13"/>
      <c r="H28" s="13"/>
      <c r="I28" s="13"/>
      <c r="J28" s="13"/>
    </row>
    <row r="29" spans="1:10" ht="48" customHeight="1">
      <c r="A29" s="42"/>
      <c r="B29" s="43" t="s">
        <v>39</v>
      </c>
      <c r="C29" s="44"/>
      <c r="D29" s="46"/>
      <c r="E29" s="46"/>
      <c r="F29" s="46" t="s">
        <v>42</v>
      </c>
      <c r="G29" s="13"/>
      <c r="H29" s="13"/>
      <c r="I29" s="13"/>
      <c r="J29" s="13"/>
    </row>
    <row r="30" spans="1:10" ht="44.25" customHeight="1">
      <c r="A30" s="42"/>
      <c r="B30" s="43" t="s">
        <v>27</v>
      </c>
      <c r="C30" s="44"/>
      <c r="D30" s="46" t="s">
        <v>40</v>
      </c>
      <c r="E30" s="46" t="s">
        <v>41</v>
      </c>
      <c r="F30" s="46" t="s">
        <v>43</v>
      </c>
      <c r="G30" s="13"/>
      <c r="H30" s="14" t="s">
        <v>29</v>
      </c>
      <c r="I30" s="14"/>
      <c r="J30" s="13"/>
    </row>
    <row r="31" spans="1:10" ht="15.75" customHeight="1">
      <c r="A31" s="42"/>
      <c r="B31" s="43" t="s">
        <v>28</v>
      </c>
      <c r="C31" s="44"/>
      <c r="D31" s="46"/>
      <c r="E31" s="46" t="s">
        <v>23</v>
      </c>
      <c r="F31" s="47" t="s">
        <v>34</v>
      </c>
      <c r="G31" s="14"/>
      <c r="H31" s="14" t="s">
        <v>30</v>
      </c>
      <c r="I31" s="14"/>
      <c r="J31" s="13"/>
    </row>
    <row r="32" spans="1:10" ht="15.75" customHeight="1">
      <c r="A32" s="42"/>
      <c r="B32" s="48"/>
      <c r="C32" s="44"/>
      <c r="D32" s="46"/>
      <c r="E32" s="46"/>
      <c r="F32" s="46"/>
      <c r="G32" s="14"/>
      <c r="H32" s="14" t="s">
        <v>31</v>
      </c>
      <c r="I32" s="14"/>
      <c r="J32" s="13"/>
    </row>
    <row r="33" spans="1:10" ht="14.25" customHeight="1">
      <c r="A33" s="42"/>
      <c r="B33" s="49"/>
      <c r="C33" s="44"/>
      <c r="D33" s="46"/>
      <c r="E33" s="46"/>
      <c r="F33" s="46"/>
      <c r="G33" s="14"/>
      <c r="H33" s="14"/>
      <c r="I33" s="13"/>
      <c r="J33" s="13"/>
    </row>
    <row r="34" spans="1:10" ht="1.5" customHeight="1" hidden="1">
      <c r="A34" s="42"/>
      <c r="B34" s="43"/>
      <c r="C34" s="44"/>
      <c r="D34" s="46"/>
      <c r="E34" s="46"/>
      <c r="F34" s="46"/>
      <c r="G34" s="14"/>
      <c r="H34" s="14"/>
      <c r="I34" s="13"/>
      <c r="J34" s="13"/>
    </row>
    <row r="35" spans="1:10" ht="15.75" customHeight="1">
      <c r="A35" s="50"/>
      <c r="B35" s="51"/>
      <c r="C35" s="52"/>
      <c r="D35" s="52"/>
      <c r="E35" s="52"/>
      <c r="F35" s="52"/>
      <c r="G35" s="14"/>
      <c r="H35" s="14"/>
      <c r="I35" s="13"/>
      <c r="J35" s="13"/>
    </row>
    <row r="36" spans="1:10" ht="21.75" customHeight="1">
      <c r="A36" s="50"/>
      <c r="B36" s="53"/>
      <c r="C36" s="54"/>
      <c r="D36" s="55"/>
      <c r="E36" s="55"/>
      <c r="F36" s="56"/>
      <c r="G36" s="14"/>
      <c r="H36" s="14"/>
      <c r="I36" s="13"/>
      <c r="J36" s="13"/>
    </row>
    <row r="37" spans="1:10" ht="16.5" customHeight="1">
      <c r="A37" s="50"/>
      <c r="B37" s="53"/>
      <c r="C37" s="54"/>
      <c r="D37" s="55"/>
      <c r="E37" s="55"/>
      <c r="F37" s="56"/>
      <c r="G37" s="13"/>
      <c r="H37" s="13"/>
      <c r="I37" s="13"/>
      <c r="J37" s="13"/>
    </row>
    <row r="38" spans="1:10" ht="15" customHeight="1">
      <c r="A38" s="50"/>
      <c r="B38" s="57"/>
      <c r="C38" s="54"/>
      <c r="D38" s="54"/>
      <c r="E38" s="54"/>
      <c r="F38" s="12"/>
      <c r="G38" s="13"/>
      <c r="H38" s="13"/>
      <c r="I38" s="13"/>
      <c r="J38" s="13"/>
    </row>
    <row r="39" spans="1:10" ht="15">
      <c r="A39" s="50"/>
      <c r="B39" s="43"/>
      <c r="C39" s="58"/>
      <c r="D39" s="58"/>
      <c r="E39" s="58"/>
      <c r="F39" s="52"/>
      <c r="G39" s="13"/>
      <c r="H39" s="13"/>
      <c r="I39" s="13"/>
      <c r="J39" s="13"/>
    </row>
    <row r="40" spans="1:10" ht="14.25">
      <c r="A40" s="50" t="s">
        <v>0</v>
      </c>
      <c r="B40" s="51"/>
      <c r="C40" s="52"/>
      <c r="D40" s="52"/>
      <c r="E40" s="52"/>
      <c r="F40" s="52"/>
      <c r="G40" s="13"/>
      <c r="H40" s="13"/>
      <c r="I40" s="13"/>
      <c r="J40" s="13"/>
    </row>
    <row r="41" spans="1:10" ht="15">
      <c r="A41" s="50"/>
      <c r="B41" s="53"/>
      <c r="C41" s="12"/>
      <c r="D41" s="59"/>
      <c r="E41" s="59"/>
      <c r="F41" s="12"/>
      <c r="G41" s="13"/>
      <c r="H41" s="13"/>
      <c r="I41" s="13"/>
      <c r="J41" s="13"/>
    </row>
    <row r="42" spans="1:10" ht="15">
      <c r="A42" s="50"/>
      <c r="B42" s="57"/>
      <c r="C42" s="12"/>
      <c r="D42" s="12"/>
      <c r="E42" s="12"/>
      <c r="F42" s="12"/>
      <c r="G42" s="13"/>
      <c r="H42" s="13"/>
      <c r="I42" s="13"/>
      <c r="J42" s="13"/>
    </row>
    <row r="43" spans="1:10" s="8" customFormat="1" ht="15">
      <c r="A43" s="60"/>
      <c r="B43" s="57"/>
      <c r="C43" s="61"/>
      <c r="D43" s="61"/>
      <c r="E43" s="61"/>
      <c r="F43" s="61"/>
      <c r="G43" s="62"/>
      <c r="H43" s="62"/>
      <c r="I43" s="62"/>
      <c r="J43" s="62"/>
    </row>
    <row r="44" spans="1:10" ht="15">
      <c r="A44" s="50"/>
      <c r="B44" s="49"/>
      <c r="C44" s="12"/>
      <c r="D44" s="12"/>
      <c r="E44" s="12"/>
      <c r="F44" s="12"/>
      <c r="G44" s="13"/>
      <c r="H44" s="13"/>
      <c r="I44" s="13"/>
      <c r="J44" s="13"/>
    </row>
    <row r="45" spans="1:2" ht="14.25" customHeight="1">
      <c r="A45" s="6"/>
      <c r="B45" s="9"/>
    </row>
    <row r="46" spans="1:2" ht="12.75" customHeight="1">
      <c r="A46" s="6"/>
      <c r="B46" s="9"/>
    </row>
    <row r="47" spans="1:2" ht="11.25">
      <c r="A47" s="6"/>
      <c r="B47" s="7"/>
    </row>
    <row r="48" spans="1:2" ht="11.25">
      <c r="A48" s="6"/>
      <c r="B48" s="7"/>
    </row>
    <row r="49" spans="1:2" ht="11.25">
      <c r="A49" s="6"/>
      <c r="B49" s="7"/>
    </row>
    <row r="50" spans="1:2" ht="11.25">
      <c r="A50" s="6"/>
      <c r="B50" s="7"/>
    </row>
    <row r="51" spans="1:2" ht="11.25">
      <c r="A51" s="6"/>
      <c r="B51" s="7"/>
    </row>
    <row r="52" spans="1:2" ht="11.25">
      <c r="A52" s="6"/>
      <c r="B52" s="7"/>
    </row>
    <row r="53" spans="1:2" ht="11.25">
      <c r="A53" s="6"/>
      <c r="B53" s="7"/>
    </row>
    <row r="54" spans="1:2" ht="11.25">
      <c r="A54" s="6"/>
      <c r="B54" s="7"/>
    </row>
    <row r="55" spans="1:2" ht="11.25">
      <c r="A55" s="6"/>
      <c r="B55" s="7"/>
    </row>
    <row r="56" spans="1:2" ht="11.25">
      <c r="A56" s="6"/>
      <c r="B56" s="7"/>
    </row>
    <row r="57" spans="1:2" ht="11.25">
      <c r="A57" s="6"/>
      <c r="B57" s="7"/>
    </row>
    <row r="58" spans="1:2" ht="11.25">
      <c r="A58" s="6"/>
      <c r="B58" s="7"/>
    </row>
    <row r="59" spans="1:2" ht="11.25">
      <c r="A59" s="6"/>
      <c r="B59" s="7"/>
    </row>
    <row r="60" spans="1:2" ht="11.25">
      <c r="A60" s="6"/>
      <c r="B60" s="7"/>
    </row>
    <row r="61" spans="1:2" ht="11.25">
      <c r="A61" s="6"/>
      <c r="B61" s="7"/>
    </row>
    <row r="62" spans="1:2" ht="11.25">
      <c r="A62" s="6"/>
      <c r="B62" s="7"/>
    </row>
    <row r="63" spans="1:2" ht="11.25">
      <c r="A63" s="6"/>
      <c r="B63" s="7"/>
    </row>
    <row r="64" spans="1:2" ht="11.25">
      <c r="A64" s="6"/>
      <c r="B64" s="7"/>
    </row>
    <row r="65" spans="1:2" ht="11.25">
      <c r="A65" s="6"/>
      <c r="B65" s="7"/>
    </row>
    <row r="66" spans="1:2" ht="11.25">
      <c r="A66" s="6"/>
      <c r="B66" s="7"/>
    </row>
    <row r="67" spans="1:2" ht="11.25">
      <c r="A67" s="6"/>
      <c r="B67" s="7"/>
    </row>
    <row r="68" spans="1:2" ht="11.25">
      <c r="A68" s="6"/>
      <c r="B68" s="7"/>
    </row>
    <row r="69" spans="1:2" ht="11.25">
      <c r="A69" s="6"/>
      <c r="B69" s="7"/>
    </row>
  </sheetData>
  <sheetProtection/>
  <mergeCells count="1">
    <mergeCell ref="B1:F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4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Bistriceanu Eugenia</cp:lastModifiedBy>
  <cp:lastPrinted>2022-12-28T15:01:39Z</cp:lastPrinted>
  <dcterms:created xsi:type="dcterms:W3CDTF">2005-01-31T11:01:14Z</dcterms:created>
  <dcterms:modified xsi:type="dcterms:W3CDTF">2022-12-29T07:46:28Z</dcterms:modified>
  <cp:category/>
  <cp:version/>
  <cp:contentType/>
  <cp:contentStatus/>
</cp:coreProperties>
</file>